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BYSTRICKY\ostrava_podchod_zabreh_zastavka\DPS\IO 03 Přeložka VO\"/>
    </mc:Choice>
  </mc:AlternateContent>
  <xr:revisionPtr revIDLastSave="0" documentId="13_ncr:1_{6B30E184-897C-4A2F-A0F6-2468D9A1E71C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Položky!$A$1:$G$56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12" i="3" l="1"/>
  <c r="G42" i="3"/>
  <c r="G40" i="3"/>
  <c r="G38" i="3"/>
  <c r="G21" i="3"/>
  <c r="G14" i="3"/>
  <c r="G20" i="3"/>
  <c r="G19" i="3"/>
  <c r="G30" i="3"/>
  <c r="G31" i="3"/>
  <c r="G10" i="3"/>
  <c r="G27" i="3"/>
  <c r="G28" i="3"/>
  <c r="G29" i="3"/>
  <c r="G32" i="3"/>
  <c r="G33" i="3"/>
  <c r="G34" i="3"/>
  <c r="G35" i="3"/>
  <c r="G54" i="3"/>
  <c r="G11" i="3"/>
  <c r="G13" i="3"/>
  <c r="G15" i="3"/>
  <c r="G16" i="3"/>
  <c r="G17" i="3"/>
  <c r="G18" i="3"/>
  <c r="G22" i="3"/>
  <c r="G49" i="3" l="1"/>
  <c r="G47" i="3" l="1"/>
  <c r="G48" i="3"/>
  <c r="G25" i="3" l="1"/>
  <c r="G39" i="3"/>
  <c r="G8" i="3"/>
  <c r="G37" i="3"/>
  <c r="G26" i="3"/>
  <c r="G9" i="3"/>
  <c r="G36" i="3"/>
  <c r="G41" i="3"/>
  <c r="H7" i="2" l="1"/>
  <c r="G7" i="2"/>
  <c r="G46" i="3"/>
  <c r="G50" i="3"/>
  <c r="G51" i="3"/>
  <c r="G52" i="3"/>
  <c r="G53" i="3"/>
  <c r="G55" i="3"/>
  <c r="G24" i="3"/>
  <c r="G43" i="3" s="1"/>
  <c r="G45" i="3"/>
  <c r="G56" i="3" l="1"/>
  <c r="H8" i="2"/>
  <c r="BA56" i="3"/>
  <c r="E8" i="2" s="1"/>
  <c r="B8" i="2"/>
  <c r="A8" i="2"/>
  <c r="C56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BE56" i="3" l="1"/>
  <c r="I8" i="2" s="1"/>
  <c r="BC56" i="3"/>
  <c r="G8" i="2" s="1"/>
  <c r="BA43" i="3"/>
  <c r="E7" i="2" s="1"/>
  <c r="E9" i="2" s="1"/>
  <c r="C16" i="1" s="1"/>
  <c r="BB56" i="3"/>
  <c r="F8" i="2" s="1"/>
  <c r="BB43" i="3"/>
  <c r="F7" i="2" s="1"/>
  <c r="BE43" i="3"/>
  <c r="I7" i="2" s="1"/>
  <c r="BC43" i="3"/>
  <c r="BD56" i="3"/>
  <c r="BD43" i="3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<sst xmlns="http://schemas.openxmlformats.org/spreadsheetml/2006/main" count="233" uniqueCount="165">
  <si>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</si>
  <si>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</si>
  <si>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</si>
  <si>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</si>
  <si>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</si>
  <si>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</si>
  <si>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</si>
  <si>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</si>
  <si>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</si>
  <si>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</si>
  <si>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</si>
  <si>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</si>
  <si>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</si>
  <si>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</si>
  <si>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</si>
  <si>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</si>
  <si>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</si>
  <si>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</si>
  <si>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</si>
  <si>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</si>
  <si>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</si>
  <si>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</si>
  <si>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</si>
  <si>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</si>
  <si>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</si>
  <si>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</si>
  <si>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</si>
  <si>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</si>
  <si>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</si>
  <si>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</si>
  <si>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</si>
  <si>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</si>
  <si>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</si>
  <si>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</si>
  <si>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</si>
  <si>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</si>
  <si>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</si>
  <si>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</si>
  <si>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</si>
  <si>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</si>
  <si>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</si>
  <si>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</si>
  <si>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</si>
  <si>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</si>
  <si>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</si>
  <si>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</si>
  <si>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</si>
  <si>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</si>
  <si>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</si>
  <si>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</si>
  <si>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</si>
  <si>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</si>
  <si>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</si>
  <si>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</si>
  <si>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</si>
  <si>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</si>
  <si>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</si>
  <si>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</si>
  <si>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</si>
  <si>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</si>
  <si>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</si>
  <si>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</si>
  <si>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</si>
  <si>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</si>
  <si>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</si>
  <si>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</si>
  <si>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</si>
  <si>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</si>
  <si>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M21</t>
  </si>
  <si>
    <t>Elektromontáže</t>
  </si>
  <si>
    <t>hod</t>
  </si>
  <si>
    <t xml:space="preserve">Revize </t>
  </si>
  <si>
    <t>M46</t>
  </si>
  <si>
    <t>Zemní práce při montážích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</si>
  <si>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</si>
  <si>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</si>
  <si>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</si>
  <si>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</si>
  <si>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</si>
  <si>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</si>
  <si>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345-71147.08</t>
  </si>
  <si>
    <t>174 10-1101.R00</t>
  </si>
  <si>
    <t xml:space="preserve">Zásyp jam, rýh, šachet se zhutněním </t>
  </si>
  <si>
    <t>m3</t>
  </si>
  <si>
    <t>460 42-0001.RT3</t>
  </si>
  <si>
    <t>Zřízení kab.lože v rýze do 65 cm ze zeminy 5 cm lože tloušťky 15 cm</t>
  </si>
  <si>
    <t>prostý beton B10</t>
  </si>
  <si>
    <t>Kabel CYKY-m 750 V 3 x 2,5 mm2  v chráničce</t>
  </si>
  <si>
    <t>210 81-0009.R00</t>
  </si>
  <si>
    <t xml:space="preserve">Kabel silový s Cu jádrem 750 V CYKY 3 x 2,5 mm2 </t>
  </si>
  <si>
    <t>341-11031</t>
  </si>
  <si>
    <t>210 81-0010.R00</t>
  </si>
  <si>
    <t>Kabel CYKY-m 750 V 5 x 4 mm2  v chráničce</t>
  </si>
  <si>
    <t>ks</t>
  </si>
  <si>
    <t xml:space="preserve">zajištní přechodných stavů </t>
  </si>
  <si>
    <t>Kabel silový s Cu jádrem 750 V CYKY 5 x 4 mm2</t>
  </si>
  <si>
    <t>34111098R</t>
  </si>
  <si>
    <t>210190002R00</t>
  </si>
  <si>
    <t>Montáž celoplechových rozvodnic do váhy 50 kg</t>
  </si>
  <si>
    <t>R1</t>
  </si>
  <si>
    <t>R2</t>
  </si>
  <si>
    <t>R3</t>
  </si>
  <si>
    <t>R4</t>
  </si>
  <si>
    <t>R5</t>
  </si>
  <si>
    <t>R6</t>
  </si>
  <si>
    <t>210100002R00</t>
  </si>
  <si>
    <t>Ukončení vodičů v rozvaděči + zapojení do 6 mm2</t>
  </si>
  <si>
    <t>koordinace se správci sítí</t>
  </si>
  <si>
    <t>460 08-0101.RT1</t>
  </si>
  <si>
    <t>Rozbourání betonového základu vybourání betonu, odvoz na skládku do 15km</t>
  </si>
  <si>
    <t>460 03-0071.RT3</t>
  </si>
  <si>
    <t>Bourání živičných povrchů tl. vrstvy do 5 cm v ploše nad 10 m2</t>
  </si>
  <si>
    <t>m2</t>
  </si>
  <si>
    <t>599 00-0010.RAA</t>
  </si>
  <si>
    <t>Rozebrání a oprava asfaltové komunikace řezání, výměna podkladu tl. 30 cm, asfaltobet.7 cm + podkladní vrstva ze štěrku</t>
  </si>
  <si>
    <t>IO 03 Přeložka VO</t>
  </si>
  <si>
    <t>Rekonstrukce tramvajového podchodu Dolní, ul.Plzeňská, Ostrava-Jih</t>
  </si>
  <si>
    <t>sestava rozvaděčů RE, RS  - kompletní dodávka, osazení do niky, viz výkres 03</t>
  </si>
  <si>
    <t>demontáže stávající instalace VO</t>
  </si>
  <si>
    <t>Zemní kabelová chránička D40</t>
  </si>
  <si>
    <t>210 01-0453.R00</t>
  </si>
  <si>
    <t>Trubka ohebná pod omítku, vnější průměr 25 mm</t>
  </si>
  <si>
    <t>210 01-0003.R00</t>
  </si>
  <si>
    <t>Ukončení vodičů v rozvaděči + zapojení do 2,5 mm2</t>
  </si>
  <si>
    <t>210 10-0001.R00</t>
  </si>
  <si>
    <t>Zásuvka domovní v krabici - 2P+PE, venkovní</t>
  </si>
  <si>
    <t>210 11-1031.R00</t>
  </si>
  <si>
    <t>Vysekání rýh v betonových zdech 3x7 cm</t>
  </si>
  <si>
    <t>974 04-9122.R00</t>
  </si>
  <si>
    <t>Vodič silový pevné uložení CYA 10 mm2</t>
  </si>
  <si>
    <t>341-42158R</t>
  </si>
  <si>
    <t>Vodič uložený v trubkách CYY 10 mm2</t>
  </si>
  <si>
    <t>210 80-0015.R00</t>
  </si>
  <si>
    <t>345-710542R</t>
  </si>
  <si>
    <t>345-71022R</t>
  </si>
  <si>
    <t>345-71428R</t>
  </si>
  <si>
    <t>Vedení uzemňovací v zemi FeZn do 120 mm2 vč.svorek, včetně pásku FeZn 30 x 4 mm</t>
  </si>
  <si>
    <t>210 22-0021.RT1</t>
  </si>
  <si>
    <t>Vedení uzemňovací v zemi FeZn, D 8 - 10 mm, včetně drátu FeZn 10 mm</t>
  </si>
  <si>
    <t>210 22-0022.RT1</t>
  </si>
  <si>
    <t>Svítidlo LED technické stropní přisazené</t>
  </si>
  <si>
    <t>210 20-1521.R00</t>
  </si>
  <si>
    <t>montáž orientačního zvukového modulu, včtně nastavení</t>
  </si>
  <si>
    <t>345-51555R</t>
  </si>
  <si>
    <t>R7</t>
  </si>
  <si>
    <t>R8</t>
  </si>
  <si>
    <t>R9</t>
  </si>
  <si>
    <t>R10</t>
  </si>
  <si>
    <t>650 80-1113.R00</t>
  </si>
  <si>
    <t>Demontáž svítidla stropního přisazeného, likvidace</t>
  </si>
  <si>
    <t>zabezpoečení pracoviště</t>
  </si>
  <si>
    <t>inženýrská činost</t>
  </si>
  <si>
    <t>R11</t>
  </si>
  <si>
    <t>R12</t>
  </si>
  <si>
    <t>Trubka ohebná kovová, uložená pevně, 29 mm</t>
  </si>
  <si>
    <t>210 01-0044.R00</t>
  </si>
  <si>
    <t>nosný, režijní materiál</t>
  </si>
  <si>
    <t>Krabice pancéřová ,odbočná se zapojením</t>
  </si>
  <si>
    <t>Trubka elektroinstalační ohebná dn23</t>
  </si>
  <si>
    <t>Trubka elektroinstalační ohebná kovová dn23</t>
  </si>
  <si>
    <t>Zásuvka technická venkovní, Al, IP44, 230V/16A</t>
  </si>
  <si>
    <t>Krabice elektroinstalační šedá, IP44, Čtvercová, Délka 117 mm, Šířka 117 mm, Hloubka 58 mm</t>
  </si>
  <si>
    <r>
      <t xml:space="preserve">Svítiodlo typ </t>
    </r>
    <r>
      <rPr>
        <b/>
        <sz val="8"/>
        <rFont val="Arial CE"/>
        <charset val="238"/>
      </rPr>
      <t>A</t>
    </r>
    <r>
      <rPr>
        <sz val="8"/>
        <rFont val="Arial CE"/>
        <family val="2"/>
        <charset val="238"/>
      </rPr>
      <t xml:space="preserve"> - Prachotěsné svítidlo s odolností proti tryskající vodě je určeno pro prostředí s vysokým rizikem poškození, Těleso: Lakovaný ocelový plech (RAL 9003) zakončený plastovými čílky vyrobených z polykarbonátu, 33W, 117lm/W, IP66/IP67, I=1445 mm, NEREZ</t>
    </r>
  </si>
  <si>
    <r>
      <t xml:space="preserve">Svítiodlo typ </t>
    </r>
    <r>
      <rPr>
        <b/>
        <sz val="8"/>
        <rFont val="Arial CE"/>
        <charset val="238"/>
      </rPr>
      <t>An</t>
    </r>
    <r>
      <rPr>
        <sz val="8"/>
        <rFont val="Arial CE"/>
        <family val="2"/>
        <charset val="238"/>
      </rPr>
      <t xml:space="preserve"> - Prachotěsné svítidlo RAMBO-LED s odolností proti tryskající vodě je určeno pro prostředí s vysokým rizikem poškození, Těleso: Lakovaný ocelový plech (RAL 9003) zakončený plastovými čílky vyrobených z polykarbonátu, Nouzový modul pro 1hod., 33W, 117lm/W, IP66/IP67, I=1445 mm, NEREZ, MULTI</t>
    </r>
  </si>
  <si>
    <t>Orientační zvukový modul napájí se ze sítě 230V Rozměry: š90 x v120 x h60 mm
Rozteč montážních bodů: 34x99 mm
Hmotnost: 300 g
Rozsah pracovních teplot: -20...+60° C
Napájení (síť): 230V / 50 Hz
Klidový příkon: 0,1 VA
Max. příkon: 2 VA
Napájení (nn): 12V (10 ... 16 V) ss nebo 24V (12 ... 33V)
Klidový odběr: 20 mA
Max. odběr: 50 mA
Dimenzování kontaktu relé max. 250V/10A
Krytí: IP64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</si>
</sst>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9" fillId="0" borderId="44" xfId="1" applyBorder="1" applyAlignment="1">
      <alignment horizontal="left"/>
    </xf>
    <xf numFmtId="0" fontId="9" fillId="0" borderId="45" xfId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4" fontId="17" fillId="0" borderId="53" xfId="1" applyNumberFormat="1" applyFont="1" applyBorder="1" applyAlignment="1">
      <alignment horizontal="right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" fontId="17" fillId="0" borderId="53" xfId="1" applyNumberFormat="1" applyFont="1" applyBorder="1"/>
    <xf numFmtId="49" fontId="8" fillId="0" borderId="53" xfId="1" applyNumberFormat="1" applyFont="1" applyBorder="1" applyAlignment="1">
      <alignment horizontal="left" vertical="center"/>
    </xf>
    <xf numFmtId="0" fontId="21" fillId="0" borderId="53" xfId="0" applyFont="1" applyBorder="1" applyAlignment="1">
      <alignment horizontal="left" vertical="top" wrapText="1"/>
    </xf>
    <xf numFmtId="0" fontId="21" fillId="0" borderId="13" xfId="0" applyFont="1" applyBorder="1" applyAlignment="1">
      <alignment vertical="top"/>
    </xf>
    <xf numFmtId="4" fontId="21" fillId="0" borderId="53" xfId="0" applyNumberFormat="1" applyFont="1" applyBorder="1" applyAlignment="1">
      <alignment vertical="top" shrinkToFit="1"/>
    </xf>
    <xf numFmtId="49" fontId="8" fillId="0" borderId="13" xfId="1" applyNumberFormat="1" applyFont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  <xf numFmtId="49" fontId="17" fillId="0" borderId="53" xfId="1" applyNumberFormat="1" applyFont="1" applyBorder="1" applyAlignment="1">
      <alignment horizontal="center" vertical="center" shrinkToFit="1"/>
    </xf>
    <xf numFmtId="4" fontId="17" fillId="0" borderId="53" xfId="1" applyNumberFormat="1" applyFont="1" applyBorder="1" applyAlignment="1">
      <alignment horizontal="right" vertic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 applyAlignment="1">
      <alignment horizontal="right" vertical="center"/>
    </xf>
    <xf numFmtId="0" fontId="9" fillId="0" borderId="44" xfId="1" applyBorder="1" applyAlignment="1">
      <alignment vertical="center"/>
    </xf>
    <xf numFmtId="0" fontId="10" fillId="0" borderId="44" xfId="1" applyFont="1" applyBorder="1" applyAlignment="1">
      <alignment horizontal="right" vertical="center"/>
    </xf>
    <xf numFmtId="0" fontId="9" fillId="0" borderId="48" xfId="1" applyBorder="1" applyAlignment="1">
      <alignment vertical="center"/>
    </xf>
    <xf numFmtId="0" fontId="9" fillId="0" borderId="0" xfId="1" applyAlignment="1">
      <alignment vertical="center"/>
    </xf>
    <xf numFmtId="0" fontId="9" fillId="0" borderId="0" xfId="1" applyAlignment="1">
      <alignment horizontal="right" vertical="center"/>
    </xf>
    <xf numFmtId="0" fontId="4" fillId="0" borderId="15" xfId="1" applyFont="1" applyBorder="1" applyAlignment="1">
      <alignment horizontal="center" vertical="center"/>
    </xf>
    <xf numFmtId="0" fontId="9" fillId="0" borderId="53" xfId="1" applyBorder="1" applyAlignment="1">
      <alignment horizontal="center" vertical="center"/>
    </xf>
    <xf numFmtId="0" fontId="9" fillId="0" borderId="53" xfId="1" applyBorder="1" applyAlignment="1">
      <alignment horizontal="right" vertical="center"/>
    </xf>
    <xf numFmtId="49" fontId="8" fillId="0" borderId="53" xfId="1" applyNumberFormat="1" applyFont="1" applyBorder="1" applyAlignment="1">
      <alignment horizontal="center" vertical="center" shrinkToFit="1"/>
    </xf>
    <xf numFmtId="4" fontId="21" fillId="0" borderId="53" xfId="0" applyNumberFormat="1" applyFont="1" applyBorder="1" applyAlignment="1">
      <alignment vertical="center" shrinkToFit="1"/>
    </xf>
    <xf numFmtId="0" fontId="21" fillId="0" borderId="6" xfId="0" applyFont="1" applyBorder="1" applyAlignment="1">
      <alignment horizontal="center" vertical="center" shrinkToFit="1"/>
    </xf>
    <xf numFmtId="4" fontId="20" fillId="0" borderId="53" xfId="1" applyNumberFormat="1" applyFont="1" applyBorder="1" applyAlignment="1">
      <alignment horizontal="right" vertical="center"/>
    </xf>
    <xf numFmtId="0" fontId="9" fillId="0" borderId="60" xfId="1" applyBorder="1" applyAlignment="1">
      <alignment horizontal="center" vertical="center"/>
    </xf>
    <xf numFmtId="4" fontId="9" fillId="0" borderId="60" xfId="1" applyNumberFormat="1" applyBorder="1" applyAlignment="1">
      <alignment horizontal="right" vertical="center"/>
    </xf>
    <xf numFmtId="0" fontId="19" fillId="0" borderId="0" xfId="1" applyFont="1" applyAlignment="1">
      <alignment vertical="center"/>
    </xf>
    <xf numFmtId="3" fontId="19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49" fontId="4" fillId="0" borderId="57" xfId="1" applyNumberFormat="1" applyFont="1" applyBorder="1" applyAlignment="1">
      <alignment vertical="center"/>
    </xf>
    <xf numFmtId="0" fontId="5" fillId="0" borderId="53" xfId="1" applyFont="1" applyBorder="1" applyAlignment="1">
      <alignment horizontal="center" vertical="center"/>
    </xf>
    <xf numFmtId="0" fontId="8" fillId="0" borderId="53" xfId="1" applyFont="1" applyBorder="1" applyAlignment="1">
      <alignment horizontal="center" vertical="center"/>
    </xf>
    <xf numFmtId="0" fontId="18" fillId="0" borderId="0" xfId="1" applyFont="1" applyAlignment="1">
      <alignment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Normal="100" workbookViewId="0">
      <selection activeCell="E20" sqref="E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115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116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45"/>
      <c r="D7" s="146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45"/>
      <c r="D8" s="146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47"/>
      <c r="F11" s="148"/>
      <c r="G11" s="149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50"/>
      <c r="C37" s="150"/>
      <c r="D37" s="150"/>
      <c r="E37" s="150"/>
      <c r="F37" s="150"/>
      <c r="G37" s="150"/>
      <c r="H37" t="s">
        <v>4</v>
      </c>
    </row>
    <row r="38" spans="1:8" ht="12.75" customHeight="1" x14ac:dyDescent="0.2">
      <c r="A38" s="62"/>
      <c r="B38" s="150"/>
      <c r="C38" s="150"/>
      <c r="D38" s="150"/>
      <c r="E38" s="150"/>
      <c r="F38" s="150"/>
      <c r="G38" s="150"/>
      <c r="H38" t="s">
        <v>4</v>
      </c>
    </row>
    <row r="39" spans="1:8" x14ac:dyDescent="0.2">
      <c r="A39" s="62"/>
      <c r="B39" s="150"/>
      <c r="C39" s="150"/>
      <c r="D39" s="150"/>
      <c r="E39" s="150"/>
      <c r="F39" s="150"/>
      <c r="G39" s="150"/>
      <c r="H39" t="s">
        <v>4</v>
      </c>
    </row>
    <row r="40" spans="1:8" x14ac:dyDescent="0.2">
      <c r="A40" s="62"/>
      <c r="B40" s="150"/>
      <c r="C40" s="150"/>
      <c r="D40" s="150"/>
      <c r="E40" s="150"/>
      <c r="F40" s="150"/>
      <c r="G40" s="150"/>
      <c r="H40" t="s">
        <v>4</v>
      </c>
    </row>
    <row r="41" spans="1:8" x14ac:dyDescent="0.2">
      <c r="A41" s="62"/>
      <c r="B41" s="150"/>
      <c r="C41" s="150"/>
      <c r="D41" s="150"/>
      <c r="E41" s="150"/>
      <c r="F41" s="150"/>
      <c r="G41" s="150"/>
      <c r="H41" t="s">
        <v>4</v>
      </c>
    </row>
    <row r="42" spans="1:8" x14ac:dyDescent="0.2">
      <c r="A42" s="62"/>
      <c r="B42" s="150"/>
      <c r="C42" s="150"/>
      <c r="D42" s="150"/>
      <c r="E42" s="150"/>
      <c r="F42" s="150"/>
      <c r="G42" s="150"/>
      <c r="H42" t="s">
        <v>4</v>
      </c>
    </row>
    <row r="43" spans="1:8" x14ac:dyDescent="0.2">
      <c r="A43" s="62"/>
      <c r="B43" s="150"/>
      <c r="C43" s="150"/>
      <c r="D43" s="150"/>
      <c r="E43" s="150"/>
      <c r="F43" s="150"/>
      <c r="G43" s="150"/>
      <c r="H43" t="s">
        <v>4</v>
      </c>
    </row>
    <row r="44" spans="1:8" x14ac:dyDescent="0.2">
      <c r="A44" s="62"/>
      <c r="B44" s="150"/>
      <c r="C44" s="150"/>
      <c r="D44" s="150"/>
      <c r="E44" s="150"/>
      <c r="F44" s="150"/>
      <c r="G44" s="150"/>
      <c r="H44" t="s">
        <v>4</v>
      </c>
    </row>
    <row r="45" spans="1:8" ht="3" customHeight="1" x14ac:dyDescent="0.2">
      <c r="A45" s="62"/>
      <c r="B45" s="150"/>
      <c r="C45" s="150"/>
      <c r="D45" s="150"/>
      <c r="E45" s="150"/>
      <c r="F45" s="150"/>
      <c r="G45" s="150"/>
      <c r="H45" t="s">
        <v>4</v>
      </c>
    </row>
    <row r="46" spans="1:8" x14ac:dyDescent="0.2">
      <c r="B46" s="144"/>
      <c r="C46" s="144"/>
      <c r="D46" s="144"/>
      <c r="E46" s="144"/>
      <c r="F46" s="144"/>
      <c r="G46" s="144"/>
    </row>
    <row r="47" spans="1:8" x14ac:dyDescent="0.2">
      <c r="B47" s="144"/>
      <c r="C47" s="144"/>
      <c r="D47" s="144"/>
      <c r="E47" s="144"/>
      <c r="F47" s="144"/>
      <c r="G47" s="144"/>
    </row>
    <row r="48" spans="1:8" x14ac:dyDescent="0.2">
      <c r="B48" s="144"/>
      <c r="C48" s="144"/>
      <c r="D48" s="144"/>
      <c r="E48" s="144"/>
      <c r="F48" s="144"/>
      <c r="G48" s="144"/>
    </row>
    <row r="49" spans="2:7" x14ac:dyDescent="0.2">
      <c r="B49" s="144"/>
      <c r="C49" s="144"/>
      <c r="D49" s="144"/>
      <c r="E49" s="144"/>
      <c r="F49" s="144"/>
      <c r="G49" s="144"/>
    </row>
    <row r="50" spans="2:7" x14ac:dyDescent="0.2">
      <c r="B50" s="144"/>
      <c r="C50" s="144"/>
      <c r="D50" s="144"/>
      <c r="E50" s="144"/>
      <c r="F50" s="144"/>
      <c r="G50" s="144"/>
    </row>
    <row r="51" spans="2:7" x14ac:dyDescent="0.2">
      <c r="B51" s="144"/>
      <c r="C51" s="144"/>
      <c r="D51" s="144"/>
      <c r="E51" s="144"/>
      <c r="F51" s="144"/>
      <c r="G51" s="144"/>
    </row>
    <row r="52" spans="2:7" x14ac:dyDescent="0.2">
      <c r="B52" s="144"/>
      <c r="C52" s="144"/>
      <c r="D52" s="144"/>
      <c r="E52" s="144"/>
      <c r="F52" s="144"/>
      <c r="G52" s="144"/>
    </row>
    <row r="53" spans="2:7" x14ac:dyDescent="0.2">
      <c r="B53" s="144"/>
      <c r="C53" s="144"/>
      <c r="D53" s="144"/>
      <c r="E53" s="144"/>
      <c r="F53" s="144"/>
      <c r="G53" s="144"/>
    </row>
    <row r="54" spans="2:7" x14ac:dyDescent="0.2">
      <c r="B54" s="144"/>
      <c r="C54" s="144"/>
      <c r="D54" s="144"/>
      <c r="E54" s="144"/>
      <c r="F54" s="144"/>
      <c r="G54" s="144"/>
    </row>
    <row r="55" spans="2:7" x14ac:dyDescent="0.2">
      <c r="B55" s="144"/>
      <c r="C55" s="144"/>
      <c r="D55" s="144"/>
      <c r="E55" s="144"/>
      <c r="F55" s="144"/>
      <c r="G55" s="14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G7" sqref="G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51" t="s">
        <v>5</v>
      </c>
      <c r="B1" s="152"/>
      <c r="C1" s="63" t="str">
        <f>CONCATENATE(cislostavby," ",nazevstavby)</f>
        <v xml:space="preserve"> Rekonstrukce tramvajového podchodu Dolní, ul.Plzeňská, Ostrava-Jih</v>
      </c>
      <c r="D1" s="64"/>
      <c r="E1" s="65"/>
      <c r="F1" s="64"/>
      <c r="G1" s="64"/>
      <c r="H1" s="66"/>
      <c r="I1" s="67"/>
    </row>
    <row r="2" spans="1:57" ht="13.5" thickBot="1" x14ac:dyDescent="0.25">
      <c r="A2" s="153" t="s">
        <v>1</v>
      </c>
      <c r="B2" s="154"/>
      <c r="C2" s="68" t="str">
        <f>CONCATENATE(cisloobjektu," ",nazevobjektu)</f>
        <v xml:space="preserve"> IO 03 Přeložka VO</v>
      </c>
      <c r="D2" s="69"/>
      <c r="E2" s="70"/>
      <c r="F2" s="69"/>
      <c r="G2" s="155"/>
      <c r="H2" s="155"/>
      <c r="I2" s="156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32" t="str">
        <f>Položky!B7</f>
        <v>M21</v>
      </c>
      <c r="B7" s="78" t="str">
        <f>Položky!C7</f>
        <v>Elektromontáže</v>
      </c>
      <c r="D7" s="79"/>
      <c r="E7" s="133">
        <f>Položky!BA43</f>
        <v>0</v>
      </c>
      <c r="F7" s="134">
        <f>Položky!BB43</f>
        <v>0</v>
      </c>
      <c r="G7" s="134">
        <f>SUM(Položky!G25:G42)</f>
        <v>0</v>
      </c>
      <c r="H7" s="134">
        <f>SUM(Položky!G8:G22)</f>
        <v>0</v>
      </c>
      <c r="I7" s="135">
        <f>Položky!BE43</f>
        <v>0</v>
      </c>
    </row>
    <row r="8" spans="1:57" ht="13.5" thickBot="1" x14ac:dyDescent="0.25">
      <c r="A8" s="132" t="str">
        <f>Položky!B44</f>
        <v>M46</v>
      </c>
      <c r="B8" s="78" t="str">
        <f>Položky!C44</f>
        <v>Zemní práce při montážích</v>
      </c>
      <c r="D8" s="79"/>
      <c r="E8" s="133">
        <f>Položky!BA56</f>
        <v>0</v>
      </c>
      <c r="F8" s="134">
        <f>Položky!BB56</f>
        <v>0</v>
      </c>
      <c r="G8" s="134">
        <f>Položky!BC56</f>
        <v>0</v>
      </c>
      <c r="H8" s="134">
        <f>SUM(Položky!G45:G55)</f>
        <v>0</v>
      </c>
      <c r="I8" s="135">
        <f>Položky!BE56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57">
        <f>SUM(H14:H14)</f>
        <v>0</v>
      </c>
      <c r="I15" s="158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E117"/>
  <sheetViews>
    <sheetView showGridLines="0" showZeros="0" tabSelected="1" topLeftCell="A16" zoomScale="115" zoomScaleNormal="115" workbookViewId="0">
      <selection activeCell="C16" sqref="C16"/>
    </sheetView>
  </sheetViews>
  <sheetFormatPr defaultRowHeight="12.75" x14ac:dyDescent="0.2"/>
  <cols>
    <col min="1" max="1" width="4.28515625" style="170" customWidth="1"/>
    <col min="2" max="2" width="15" style="111" customWidth="1"/>
    <col min="3" max="3" width="59.85546875" style="111" customWidth="1"/>
    <col min="4" max="4" width="5.5703125" style="170" customWidth="1"/>
    <col min="5" max="5" width="8.5703125" style="171" customWidth="1"/>
    <col min="6" max="6" width="9.85546875" style="111" customWidth="1"/>
    <col min="7" max="7" width="13.85546875" style="111" customWidth="1"/>
    <col min="8" max="16384" width="9.140625" style="111"/>
  </cols>
  <sheetData>
    <row r="1" spans="1:15" ht="15.75" x14ac:dyDescent="0.25">
      <c r="A1" s="159" t="s">
        <v>57</v>
      </c>
      <c r="B1" s="159"/>
      <c r="C1" s="159"/>
      <c r="D1" s="159"/>
      <c r="E1" s="159"/>
      <c r="F1" s="159"/>
      <c r="G1" s="159"/>
    </row>
    <row r="2" spans="1:15" ht="13.5" thickBot="1" x14ac:dyDescent="0.25">
      <c r="B2" s="112"/>
      <c r="C2" s="113"/>
      <c r="D2" s="165"/>
      <c r="E2" s="166"/>
      <c r="F2" s="113"/>
      <c r="G2" s="113"/>
    </row>
    <row r="3" spans="1:15" ht="13.5" thickTop="1" x14ac:dyDescent="0.2">
      <c r="A3" s="151" t="s">
        <v>5</v>
      </c>
      <c r="B3" s="152"/>
      <c r="C3" s="63" t="str">
        <f>CONCATENATE(cislostavby," ",nazevstavby)</f>
        <v xml:space="preserve"> Rekonstrukce tramvajového podchodu Dolní, ul.Plzeňská, Ostrava-Jih</v>
      </c>
      <c r="D3" s="167"/>
      <c r="E3" s="168"/>
      <c r="F3" s="114">
        <f>Rekapitulace!H1</f>
        <v>0</v>
      </c>
      <c r="G3" s="115"/>
    </row>
    <row r="4" spans="1:15" ht="13.5" thickBot="1" x14ac:dyDescent="0.25">
      <c r="A4" s="160" t="s">
        <v>1</v>
      </c>
      <c r="B4" s="154"/>
      <c r="C4" s="68" t="str">
        <f>CONCATENATE(cisloobjektu," ",nazevobjektu)</f>
        <v xml:space="preserve"> IO 03 Přeložka VO</v>
      </c>
      <c r="D4" s="169"/>
      <c r="E4" s="161"/>
      <c r="F4" s="161"/>
      <c r="G4" s="162"/>
    </row>
    <row r="5" spans="1:15" ht="13.5" thickTop="1" x14ac:dyDescent="0.2">
      <c r="A5" s="183"/>
    </row>
    <row r="6" spans="1:15" x14ac:dyDescent="0.2">
      <c r="A6" s="184" t="s">
        <v>58</v>
      </c>
      <c r="B6" s="116" t="s">
        <v>59</v>
      </c>
      <c r="C6" s="116" t="s">
        <v>60</v>
      </c>
      <c r="D6" s="172" t="s">
        <v>61</v>
      </c>
      <c r="E6" s="172" t="s">
        <v>62</v>
      </c>
      <c r="F6" s="116" t="s">
        <v>63</v>
      </c>
      <c r="G6" s="117" t="s">
        <v>64</v>
      </c>
    </row>
    <row r="7" spans="1:15" x14ac:dyDescent="0.2">
      <c r="A7" s="185" t="s">
        <v>65</v>
      </c>
      <c r="B7" s="118" t="s">
        <v>68</v>
      </c>
      <c r="C7" s="119" t="s">
        <v>69</v>
      </c>
      <c r="D7" s="173"/>
      <c r="E7" s="174"/>
      <c r="F7" s="120"/>
      <c r="G7" s="121"/>
      <c r="O7" s="122"/>
    </row>
    <row r="8" spans="1:15" x14ac:dyDescent="0.2">
      <c r="A8" s="186">
        <v>1</v>
      </c>
      <c r="B8" s="136" t="s">
        <v>91</v>
      </c>
      <c r="C8" s="137" t="s">
        <v>92</v>
      </c>
      <c r="D8" s="175" t="s">
        <v>67</v>
      </c>
      <c r="E8" s="164">
        <v>5</v>
      </c>
      <c r="F8" s="123"/>
      <c r="G8" s="138">
        <f t="shared" ref="G8:G42" si="0">E8*F8</f>
        <v>0</v>
      </c>
      <c r="O8" s="122"/>
    </row>
    <row r="9" spans="1:15" x14ac:dyDescent="0.2">
      <c r="A9" s="186">
        <v>2</v>
      </c>
      <c r="B9" s="136" t="s">
        <v>88</v>
      </c>
      <c r="C9" s="137" t="s">
        <v>87</v>
      </c>
      <c r="D9" s="175" t="s">
        <v>67</v>
      </c>
      <c r="E9" s="164">
        <v>380</v>
      </c>
      <c r="F9" s="123"/>
      <c r="G9" s="138">
        <f t="shared" ref="G9:G22" si="1">E9*F9</f>
        <v>0</v>
      </c>
      <c r="O9" s="122"/>
    </row>
    <row r="10" spans="1:15" x14ac:dyDescent="0.2">
      <c r="A10" s="186">
        <v>3</v>
      </c>
      <c r="B10" s="143" t="s">
        <v>132</v>
      </c>
      <c r="C10" s="137" t="s">
        <v>131</v>
      </c>
      <c r="D10" s="175" t="s">
        <v>67</v>
      </c>
      <c r="E10" s="164">
        <v>40</v>
      </c>
      <c r="F10" s="123"/>
      <c r="G10" s="138">
        <f t="shared" si="1"/>
        <v>0</v>
      </c>
      <c r="O10" s="122"/>
    </row>
    <row r="11" spans="1:15" x14ac:dyDescent="0.2">
      <c r="A11" s="186">
        <v>4</v>
      </c>
      <c r="B11" s="143" t="s">
        <v>126</v>
      </c>
      <c r="C11" s="137" t="s">
        <v>125</v>
      </c>
      <c r="D11" s="175" t="s">
        <v>93</v>
      </c>
      <c r="E11" s="164">
        <v>1</v>
      </c>
      <c r="F11" s="123"/>
      <c r="G11" s="138">
        <f t="shared" si="1"/>
        <v>0</v>
      </c>
      <c r="O11" s="122"/>
    </row>
    <row r="12" spans="1:15" x14ac:dyDescent="0.2">
      <c r="A12" s="186">
        <v>5</v>
      </c>
      <c r="B12" s="143" t="s">
        <v>155</v>
      </c>
      <c r="C12" s="137" t="s">
        <v>154</v>
      </c>
      <c r="D12" s="175" t="s">
        <v>67</v>
      </c>
      <c r="E12" s="164">
        <v>20</v>
      </c>
      <c r="F12" s="123"/>
      <c r="G12" s="138">
        <f t="shared" si="1"/>
        <v>0</v>
      </c>
      <c r="O12" s="122"/>
    </row>
    <row r="13" spans="1:15" x14ac:dyDescent="0.2">
      <c r="A13" s="186">
        <v>6</v>
      </c>
      <c r="B13" s="143" t="s">
        <v>122</v>
      </c>
      <c r="C13" s="137" t="s">
        <v>121</v>
      </c>
      <c r="D13" s="175" t="s">
        <v>67</v>
      </c>
      <c r="E13" s="164">
        <v>120</v>
      </c>
      <c r="F13" s="123"/>
      <c r="G13" s="138">
        <f t="shared" si="1"/>
        <v>0</v>
      </c>
      <c r="O13" s="122"/>
    </row>
    <row r="14" spans="1:15" x14ac:dyDescent="0.2">
      <c r="A14" s="186">
        <v>7</v>
      </c>
      <c r="B14" s="143" t="s">
        <v>141</v>
      </c>
      <c r="C14" s="137" t="s">
        <v>140</v>
      </c>
      <c r="D14" s="175" t="s">
        <v>93</v>
      </c>
      <c r="E14" s="164">
        <v>10</v>
      </c>
      <c r="F14" s="123"/>
      <c r="G14" s="138">
        <f t="shared" si="1"/>
        <v>0</v>
      </c>
      <c r="O14" s="122"/>
    </row>
    <row r="15" spans="1:15" x14ac:dyDescent="0.2">
      <c r="A15" s="186">
        <v>8</v>
      </c>
      <c r="B15" s="143" t="s">
        <v>120</v>
      </c>
      <c r="C15" s="137" t="s">
        <v>157</v>
      </c>
      <c r="D15" s="163" t="s">
        <v>93</v>
      </c>
      <c r="E15" s="164">
        <v>14</v>
      </c>
      <c r="F15" s="123"/>
      <c r="G15" s="138">
        <f t="shared" si="1"/>
        <v>0</v>
      </c>
      <c r="O15" s="122"/>
    </row>
    <row r="16" spans="1:15" x14ac:dyDescent="0.2">
      <c r="A16" s="186">
        <v>9</v>
      </c>
      <c r="B16" s="141" t="s">
        <v>97</v>
      </c>
      <c r="C16" s="140" t="s">
        <v>98</v>
      </c>
      <c r="D16" s="163" t="s">
        <v>93</v>
      </c>
      <c r="E16" s="164">
        <v>2</v>
      </c>
      <c r="F16" s="123"/>
      <c r="G16" s="138">
        <f t="shared" si="1"/>
        <v>0</v>
      </c>
      <c r="O16" s="122"/>
    </row>
    <row r="17" spans="1:15" x14ac:dyDescent="0.2">
      <c r="A17" s="186">
        <v>10</v>
      </c>
      <c r="B17" s="141" t="s">
        <v>105</v>
      </c>
      <c r="C17" s="140" t="s">
        <v>106</v>
      </c>
      <c r="D17" s="163" t="s">
        <v>93</v>
      </c>
      <c r="E17" s="176">
        <v>5</v>
      </c>
      <c r="F17" s="142"/>
      <c r="G17" s="138">
        <f t="shared" si="1"/>
        <v>0</v>
      </c>
      <c r="O17" s="122"/>
    </row>
    <row r="18" spans="1:15" x14ac:dyDescent="0.2">
      <c r="A18" s="186">
        <v>11</v>
      </c>
      <c r="B18" s="141" t="s">
        <v>124</v>
      </c>
      <c r="C18" s="140" t="s">
        <v>123</v>
      </c>
      <c r="D18" s="163" t="s">
        <v>93</v>
      </c>
      <c r="E18" s="176">
        <v>24</v>
      </c>
      <c r="F18" s="142"/>
      <c r="G18" s="138">
        <f t="shared" si="1"/>
        <v>0</v>
      </c>
      <c r="O18" s="122"/>
    </row>
    <row r="19" spans="1:15" ht="14.25" customHeight="1" x14ac:dyDescent="0.2">
      <c r="A19" s="186">
        <v>12</v>
      </c>
      <c r="B19" s="141" t="s">
        <v>137</v>
      </c>
      <c r="C19" s="140" t="s">
        <v>136</v>
      </c>
      <c r="D19" s="175" t="s">
        <v>67</v>
      </c>
      <c r="E19" s="176">
        <v>15</v>
      </c>
      <c r="F19" s="142"/>
      <c r="G19" s="138">
        <f t="shared" si="1"/>
        <v>0</v>
      </c>
      <c r="O19" s="122"/>
    </row>
    <row r="20" spans="1:15" x14ac:dyDescent="0.2">
      <c r="A20" s="186">
        <v>13</v>
      </c>
      <c r="B20" s="141" t="s">
        <v>139</v>
      </c>
      <c r="C20" s="140" t="s">
        <v>138</v>
      </c>
      <c r="D20" s="177" t="s">
        <v>67</v>
      </c>
      <c r="E20" s="176">
        <v>5</v>
      </c>
      <c r="F20" s="142"/>
      <c r="G20" s="138">
        <f t="shared" si="1"/>
        <v>0</v>
      </c>
      <c r="O20" s="122"/>
    </row>
    <row r="21" spans="1:15" x14ac:dyDescent="0.2">
      <c r="A21" s="186">
        <v>14</v>
      </c>
      <c r="B21" s="141" t="s">
        <v>148</v>
      </c>
      <c r="C21" s="140" t="s">
        <v>149</v>
      </c>
      <c r="D21" s="163" t="s">
        <v>93</v>
      </c>
      <c r="E21" s="176">
        <v>4</v>
      </c>
      <c r="F21" s="142"/>
      <c r="G21" s="138">
        <f t="shared" ref="G21" si="2">E21*F21</f>
        <v>0</v>
      </c>
      <c r="O21" s="122"/>
    </row>
    <row r="22" spans="1:15" x14ac:dyDescent="0.2">
      <c r="A22" s="186">
        <v>15</v>
      </c>
      <c r="B22" s="141" t="s">
        <v>99</v>
      </c>
      <c r="C22" s="140" t="s">
        <v>142</v>
      </c>
      <c r="D22" s="163" t="s">
        <v>93</v>
      </c>
      <c r="E22" s="164">
        <v>4</v>
      </c>
      <c r="F22" s="123"/>
      <c r="G22" s="138">
        <f t="shared" si="1"/>
        <v>0</v>
      </c>
      <c r="O22" s="122"/>
    </row>
    <row r="23" spans="1:15" x14ac:dyDescent="0.2">
      <c r="A23" s="186">
        <v>16</v>
      </c>
      <c r="B23" s="141"/>
      <c r="C23" s="140"/>
      <c r="D23" s="177"/>
      <c r="E23" s="176"/>
      <c r="F23" s="142"/>
      <c r="G23" s="138"/>
      <c r="O23" s="122"/>
    </row>
    <row r="24" spans="1:15" x14ac:dyDescent="0.2">
      <c r="A24" s="186">
        <v>17</v>
      </c>
      <c r="B24" s="139"/>
      <c r="C24" s="119" t="s">
        <v>48</v>
      </c>
      <c r="D24" s="163"/>
      <c r="E24" s="178"/>
      <c r="F24" s="123"/>
      <c r="G24" s="138">
        <f t="shared" si="0"/>
        <v>0</v>
      </c>
      <c r="O24" s="122"/>
    </row>
    <row r="25" spans="1:15" x14ac:dyDescent="0.2">
      <c r="A25" s="186">
        <v>18</v>
      </c>
      <c r="B25" s="141" t="s">
        <v>96</v>
      </c>
      <c r="C25" s="140" t="s">
        <v>95</v>
      </c>
      <c r="D25" s="163" t="s">
        <v>67</v>
      </c>
      <c r="E25" s="164">
        <v>5</v>
      </c>
      <c r="F25" s="142"/>
      <c r="G25" s="138">
        <f t="shared" si="0"/>
        <v>0</v>
      </c>
      <c r="O25" s="122"/>
    </row>
    <row r="26" spans="1:15" x14ac:dyDescent="0.2">
      <c r="A26" s="186">
        <v>19</v>
      </c>
      <c r="B26" s="139" t="s">
        <v>90</v>
      </c>
      <c r="C26" s="137" t="s">
        <v>89</v>
      </c>
      <c r="D26" s="163" t="s">
        <v>67</v>
      </c>
      <c r="E26" s="164">
        <v>380</v>
      </c>
      <c r="F26" s="123"/>
      <c r="G26" s="138">
        <f t="shared" ref="G26:G35" si="3">E26*F26</f>
        <v>0</v>
      </c>
      <c r="O26" s="122"/>
    </row>
    <row r="27" spans="1:15" x14ac:dyDescent="0.2">
      <c r="A27" s="186">
        <v>20</v>
      </c>
      <c r="B27" s="139" t="s">
        <v>130</v>
      </c>
      <c r="C27" s="137" t="s">
        <v>129</v>
      </c>
      <c r="D27" s="163" t="s">
        <v>67</v>
      </c>
      <c r="E27" s="164">
        <v>40</v>
      </c>
      <c r="F27" s="123"/>
      <c r="G27" s="138">
        <f t="shared" si="3"/>
        <v>0</v>
      </c>
      <c r="O27" s="122"/>
    </row>
    <row r="28" spans="1:15" x14ac:dyDescent="0.2">
      <c r="A28" s="186">
        <v>21</v>
      </c>
      <c r="B28" s="139" t="s">
        <v>133</v>
      </c>
      <c r="C28" s="137" t="s">
        <v>158</v>
      </c>
      <c r="D28" s="163" t="s">
        <v>67</v>
      </c>
      <c r="E28" s="164">
        <v>120</v>
      </c>
      <c r="F28" s="123"/>
      <c r="G28" s="138">
        <f t="shared" si="3"/>
        <v>0</v>
      </c>
      <c r="O28" s="122"/>
    </row>
    <row r="29" spans="1:15" x14ac:dyDescent="0.2">
      <c r="A29" s="186">
        <v>22</v>
      </c>
      <c r="B29" s="139" t="s">
        <v>134</v>
      </c>
      <c r="C29" s="137" t="s">
        <v>159</v>
      </c>
      <c r="D29" s="163" t="s">
        <v>67</v>
      </c>
      <c r="E29" s="164">
        <v>20</v>
      </c>
      <c r="F29" s="123"/>
      <c r="G29" s="138">
        <f t="shared" si="3"/>
        <v>0</v>
      </c>
      <c r="O29" s="122"/>
    </row>
    <row r="30" spans="1:15" x14ac:dyDescent="0.2">
      <c r="A30" s="186">
        <v>23</v>
      </c>
      <c r="B30" s="139" t="s">
        <v>143</v>
      </c>
      <c r="C30" s="137" t="s">
        <v>160</v>
      </c>
      <c r="D30" s="163" t="s">
        <v>93</v>
      </c>
      <c r="E30" s="164">
        <v>1</v>
      </c>
      <c r="F30" s="123"/>
      <c r="G30" s="138">
        <f t="shared" si="3"/>
        <v>0</v>
      </c>
      <c r="O30" s="122"/>
    </row>
    <row r="31" spans="1:15" ht="22.5" x14ac:dyDescent="0.2">
      <c r="A31" s="186">
        <v>24</v>
      </c>
      <c r="B31" s="139" t="s">
        <v>135</v>
      </c>
      <c r="C31" s="137" t="s">
        <v>161</v>
      </c>
      <c r="D31" s="163" t="s">
        <v>93</v>
      </c>
      <c r="E31" s="164">
        <v>14</v>
      </c>
      <c r="F31" s="123"/>
      <c r="G31" s="138">
        <f t="shared" si="3"/>
        <v>0</v>
      </c>
      <c r="O31" s="122"/>
    </row>
    <row r="32" spans="1:15" x14ac:dyDescent="0.2">
      <c r="A32" s="186">
        <v>25</v>
      </c>
      <c r="B32" s="139" t="s">
        <v>100</v>
      </c>
      <c r="C32" s="137" t="s">
        <v>117</v>
      </c>
      <c r="D32" s="163" t="s">
        <v>93</v>
      </c>
      <c r="E32" s="164">
        <v>1</v>
      </c>
      <c r="F32" s="123"/>
      <c r="G32" s="138">
        <f t="shared" si="3"/>
        <v>0</v>
      </c>
      <c r="O32" s="122"/>
    </row>
    <row r="33" spans="1:57" ht="45" x14ac:dyDescent="0.2">
      <c r="A33" s="186">
        <v>26</v>
      </c>
      <c r="B33" s="139" t="s">
        <v>101</v>
      </c>
      <c r="C33" s="137" t="s">
        <v>162</v>
      </c>
      <c r="D33" s="163" t="s">
        <v>93</v>
      </c>
      <c r="E33" s="164">
        <v>2</v>
      </c>
      <c r="F33" s="123"/>
      <c r="G33" s="138">
        <f t="shared" si="3"/>
        <v>0</v>
      </c>
      <c r="O33" s="122"/>
    </row>
    <row r="34" spans="1:57" ht="44.25" customHeight="1" x14ac:dyDescent="0.2">
      <c r="A34" s="186">
        <v>27</v>
      </c>
      <c r="B34" s="139" t="s">
        <v>102</v>
      </c>
      <c r="C34" s="137" t="s">
        <v>163</v>
      </c>
      <c r="D34" s="163" t="s">
        <v>93</v>
      </c>
      <c r="E34" s="164">
        <v>8</v>
      </c>
      <c r="F34" s="123"/>
      <c r="G34" s="138">
        <f t="shared" si="3"/>
        <v>0</v>
      </c>
      <c r="O34" s="122"/>
    </row>
    <row r="35" spans="1:57" ht="135" x14ac:dyDescent="0.2">
      <c r="A35" s="186">
        <v>28</v>
      </c>
      <c r="B35" s="139" t="s">
        <v>103</v>
      </c>
      <c r="C35" s="137" t="s">
        <v>164</v>
      </c>
      <c r="D35" s="163" t="s">
        <v>93</v>
      </c>
      <c r="E35" s="164">
        <v>4</v>
      </c>
      <c r="F35" s="123"/>
      <c r="G35" s="138">
        <f t="shared" si="3"/>
        <v>0</v>
      </c>
      <c r="O35" s="122"/>
    </row>
    <row r="36" spans="1:57" x14ac:dyDescent="0.2">
      <c r="A36" s="186">
        <v>29</v>
      </c>
      <c r="B36" s="139" t="s">
        <v>104</v>
      </c>
      <c r="C36" s="137" t="s">
        <v>71</v>
      </c>
      <c r="D36" s="163" t="s">
        <v>70</v>
      </c>
      <c r="E36" s="164">
        <v>16</v>
      </c>
      <c r="F36" s="123"/>
      <c r="G36" s="138">
        <f t="shared" si="0"/>
        <v>0</v>
      </c>
      <c r="O36" s="122"/>
    </row>
    <row r="37" spans="1:57" x14ac:dyDescent="0.2">
      <c r="A37" s="186">
        <v>30</v>
      </c>
      <c r="B37" s="139" t="s">
        <v>144</v>
      </c>
      <c r="C37" s="137" t="s">
        <v>94</v>
      </c>
      <c r="D37" s="163" t="s">
        <v>70</v>
      </c>
      <c r="E37" s="164">
        <v>8</v>
      </c>
      <c r="F37" s="123"/>
      <c r="G37" s="138">
        <f t="shared" ref="G37" si="4">E37*F37</f>
        <v>0</v>
      </c>
      <c r="O37" s="122"/>
    </row>
    <row r="38" spans="1:57" x14ac:dyDescent="0.2">
      <c r="A38" s="186">
        <v>31</v>
      </c>
      <c r="B38" s="139" t="s">
        <v>145</v>
      </c>
      <c r="C38" s="137" t="s">
        <v>150</v>
      </c>
      <c r="D38" s="163" t="s">
        <v>70</v>
      </c>
      <c r="E38" s="164">
        <v>8</v>
      </c>
      <c r="F38" s="123"/>
      <c r="G38" s="138">
        <f t="shared" ref="G38" si="5">E38*F38</f>
        <v>0</v>
      </c>
      <c r="O38" s="122"/>
    </row>
    <row r="39" spans="1:57" x14ac:dyDescent="0.2">
      <c r="A39" s="186">
        <v>32</v>
      </c>
      <c r="B39" s="139" t="s">
        <v>146</v>
      </c>
      <c r="C39" s="137" t="s">
        <v>107</v>
      </c>
      <c r="D39" s="163" t="s">
        <v>70</v>
      </c>
      <c r="E39" s="164">
        <v>8</v>
      </c>
      <c r="F39" s="123"/>
      <c r="G39" s="138">
        <f t="shared" ref="G39" si="6">E39*F39</f>
        <v>0</v>
      </c>
      <c r="O39" s="122"/>
    </row>
    <row r="40" spans="1:57" x14ac:dyDescent="0.2">
      <c r="A40" s="186">
        <v>33</v>
      </c>
      <c r="B40" s="139" t="s">
        <v>147</v>
      </c>
      <c r="C40" s="137" t="s">
        <v>151</v>
      </c>
      <c r="D40" s="163" t="s">
        <v>70</v>
      </c>
      <c r="E40" s="164">
        <v>8</v>
      </c>
      <c r="F40" s="123"/>
      <c r="G40" s="138">
        <f t="shared" ref="G40" si="7">E40*F40</f>
        <v>0</v>
      </c>
      <c r="O40" s="122"/>
    </row>
    <row r="41" spans="1:57" x14ac:dyDescent="0.2">
      <c r="A41" s="186">
        <v>34</v>
      </c>
      <c r="B41" s="139" t="s">
        <v>152</v>
      </c>
      <c r="C41" s="137" t="s">
        <v>118</v>
      </c>
      <c r="D41" s="163" t="s">
        <v>70</v>
      </c>
      <c r="E41" s="164">
        <v>12</v>
      </c>
      <c r="F41" s="123"/>
      <c r="G41" s="138">
        <f t="shared" si="0"/>
        <v>0</v>
      </c>
      <c r="O41" s="122"/>
    </row>
    <row r="42" spans="1:57" x14ac:dyDescent="0.2">
      <c r="A42" s="186">
        <v>35</v>
      </c>
      <c r="B42" s="139" t="s">
        <v>153</v>
      </c>
      <c r="C42" s="137" t="s">
        <v>156</v>
      </c>
      <c r="D42" s="163" t="s">
        <v>93</v>
      </c>
      <c r="E42" s="164">
        <v>1</v>
      </c>
      <c r="F42" s="123"/>
      <c r="G42" s="138">
        <f t="shared" si="0"/>
        <v>0</v>
      </c>
      <c r="O42" s="122"/>
    </row>
    <row r="43" spans="1:57" x14ac:dyDescent="0.2">
      <c r="A43" s="179"/>
      <c r="B43" s="124" t="s">
        <v>66</v>
      </c>
      <c r="C43" s="125"/>
      <c r="D43" s="179"/>
      <c r="E43" s="180"/>
      <c r="F43" s="126"/>
      <c r="G43" s="127">
        <f>SUM(G7:G42)</f>
        <v>0</v>
      </c>
      <c r="O43" s="122"/>
      <c r="BA43" s="128">
        <f>SUM(BA7:BA36)</f>
        <v>0</v>
      </c>
      <c r="BB43" s="128">
        <f>SUM(BB7:BB36)</f>
        <v>0</v>
      </c>
      <c r="BC43" s="128">
        <f>SUM(BC7:BC36)</f>
        <v>0</v>
      </c>
      <c r="BD43" s="128">
        <f>SUM(BD7:BD36)</f>
        <v>0</v>
      </c>
      <c r="BE43" s="128">
        <f>SUM(BE7:BE36)</f>
        <v>0</v>
      </c>
    </row>
    <row r="44" spans="1:57" x14ac:dyDescent="0.2">
      <c r="A44" s="185" t="s">
        <v>65</v>
      </c>
      <c r="B44" s="118" t="s">
        <v>72</v>
      </c>
      <c r="C44" s="119" t="s">
        <v>73</v>
      </c>
      <c r="D44" s="173"/>
      <c r="E44" s="174"/>
      <c r="F44" s="120"/>
      <c r="G44" s="121"/>
      <c r="O44" s="122"/>
    </row>
    <row r="45" spans="1:57" x14ac:dyDescent="0.2">
      <c r="A45" s="186">
        <v>1</v>
      </c>
      <c r="B45" s="136" t="s">
        <v>74</v>
      </c>
      <c r="C45" s="137" t="s">
        <v>75</v>
      </c>
      <c r="D45" s="163" t="s">
        <v>67</v>
      </c>
      <c r="E45" s="164">
        <v>10</v>
      </c>
      <c r="F45" s="123"/>
      <c r="G45" s="138">
        <f t="shared" ref="G45:G55" si="8">E45*F45</f>
        <v>0</v>
      </c>
      <c r="O45" s="122"/>
    </row>
    <row r="46" spans="1:57" x14ac:dyDescent="0.2">
      <c r="A46" s="186">
        <v>2</v>
      </c>
      <c r="B46" s="136" t="s">
        <v>76</v>
      </c>
      <c r="C46" s="137" t="s">
        <v>77</v>
      </c>
      <c r="D46" s="163" t="s">
        <v>67</v>
      </c>
      <c r="E46" s="164">
        <v>10</v>
      </c>
      <c r="F46" s="123"/>
      <c r="G46" s="138">
        <f t="shared" si="8"/>
        <v>0</v>
      </c>
      <c r="O46" s="122"/>
    </row>
    <row r="47" spans="1:57" x14ac:dyDescent="0.2">
      <c r="A47" s="186">
        <v>3</v>
      </c>
      <c r="B47" s="136" t="s">
        <v>110</v>
      </c>
      <c r="C47" s="137" t="s">
        <v>111</v>
      </c>
      <c r="D47" s="163" t="s">
        <v>112</v>
      </c>
      <c r="E47" s="164">
        <v>5</v>
      </c>
      <c r="F47" s="123"/>
      <c r="G47" s="138">
        <f t="shared" ref="G47" si="9">E47*F47</f>
        <v>0</v>
      </c>
      <c r="O47" s="122"/>
    </row>
    <row r="48" spans="1:57" x14ac:dyDescent="0.2">
      <c r="A48" s="186">
        <v>4</v>
      </c>
      <c r="B48" s="136" t="s">
        <v>108</v>
      </c>
      <c r="C48" s="137" t="s">
        <v>109</v>
      </c>
      <c r="D48" s="163" t="s">
        <v>83</v>
      </c>
      <c r="E48" s="164">
        <v>2</v>
      </c>
      <c r="F48" s="123"/>
      <c r="G48" s="138">
        <f t="shared" ref="G48:G49" si="10">E48*F48</f>
        <v>0</v>
      </c>
      <c r="O48" s="122"/>
    </row>
    <row r="49" spans="1:57" ht="22.5" x14ac:dyDescent="0.2">
      <c r="A49" s="186">
        <v>5</v>
      </c>
      <c r="B49" s="136" t="s">
        <v>113</v>
      </c>
      <c r="C49" s="137" t="s">
        <v>114</v>
      </c>
      <c r="D49" s="163" t="s">
        <v>112</v>
      </c>
      <c r="E49" s="164">
        <v>5</v>
      </c>
      <c r="F49" s="123"/>
      <c r="G49" s="138">
        <f t="shared" si="10"/>
        <v>0</v>
      </c>
      <c r="O49" s="122"/>
    </row>
    <row r="50" spans="1:57" x14ac:dyDescent="0.2">
      <c r="A50" s="186">
        <v>6</v>
      </c>
      <c r="B50" s="136" t="s">
        <v>84</v>
      </c>
      <c r="C50" s="137" t="s">
        <v>85</v>
      </c>
      <c r="D50" s="163" t="s">
        <v>67</v>
      </c>
      <c r="E50" s="164">
        <v>10</v>
      </c>
      <c r="F50" s="123"/>
      <c r="G50" s="138">
        <f t="shared" si="8"/>
        <v>0</v>
      </c>
      <c r="O50" s="122"/>
    </row>
    <row r="51" spans="1:57" x14ac:dyDescent="0.2">
      <c r="A51" s="186">
        <v>7</v>
      </c>
      <c r="B51" s="136" t="s">
        <v>78</v>
      </c>
      <c r="C51" s="137" t="s">
        <v>79</v>
      </c>
      <c r="D51" s="163" t="s">
        <v>67</v>
      </c>
      <c r="E51" s="164">
        <v>10</v>
      </c>
      <c r="F51" s="123"/>
      <c r="G51" s="138">
        <f t="shared" si="8"/>
        <v>0</v>
      </c>
      <c r="O51" s="122"/>
    </row>
    <row r="52" spans="1:57" x14ac:dyDescent="0.2">
      <c r="A52" s="186">
        <v>8</v>
      </c>
      <c r="B52" s="136" t="s">
        <v>80</v>
      </c>
      <c r="C52" s="137" t="s">
        <v>119</v>
      </c>
      <c r="D52" s="163" t="s">
        <v>67</v>
      </c>
      <c r="E52" s="164">
        <v>125</v>
      </c>
      <c r="F52" s="123"/>
      <c r="G52" s="138">
        <f t="shared" si="8"/>
        <v>0</v>
      </c>
      <c r="O52" s="122"/>
    </row>
    <row r="53" spans="1:57" x14ac:dyDescent="0.2">
      <c r="A53" s="186">
        <v>9</v>
      </c>
      <c r="B53" s="136" t="s">
        <v>81</v>
      </c>
      <c r="C53" s="137" t="s">
        <v>82</v>
      </c>
      <c r="D53" s="163" t="s">
        <v>83</v>
      </c>
      <c r="E53" s="164">
        <v>2</v>
      </c>
      <c r="F53" s="123"/>
      <c r="G53" s="138">
        <f t="shared" si="8"/>
        <v>0</v>
      </c>
      <c r="O53" s="122"/>
    </row>
    <row r="54" spans="1:57" x14ac:dyDescent="0.2">
      <c r="A54" s="186">
        <v>10</v>
      </c>
      <c r="B54" s="136" t="s">
        <v>128</v>
      </c>
      <c r="C54" s="137" t="s">
        <v>127</v>
      </c>
      <c r="D54" s="163" t="s">
        <v>67</v>
      </c>
      <c r="E54" s="164">
        <v>80</v>
      </c>
      <c r="F54" s="123"/>
      <c r="G54" s="138">
        <f t="shared" si="8"/>
        <v>0</v>
      </c>
      <c r="O54" s="122"/>
    </row>
    <row r="55" spans="1:57" x14ac:dyDescent="0.2">
      <c r="A55" s="186">
        <v>11</v>
      </c>
      <c r="B55" s="139" t="s">
        <v>147</v>
      </c>
      <c r="C55" s="137" t="s">
        <v>86</v>
      </c>
      <c r="D55" s="163" t="s">
        <v>83</v>
      </c>
      <c r="E55" s="164">
        <v>2</v>
      </c>
      <c r="F55" s="123"/>
      <c r="G55" s="138">
        <f t="shared" si="8"/>
        <v>0</v>
      </c>
      <c r="O55" s="122"/>
    </row>
    <row r="56" spans="1:57" x14ac:dyDescent="0.2">
      <c r="A56" s="179"/>
      <c r="B56" s="124" t="s">
        <v>66</v>
      </c>
      <c r="C56" s="125" t="str">
        <f>CONCATENATE(B44," ",C44)</f>
        <v>M46 Zemní práce při montážích</v>
      </c>
      <c r="D56" s="179"/>
      <c r="E56" s="180"/>
      <c r="F56" s="126"/>
      <c r="G56" s="127">
        <f>SUM(G44:G55)</f>
        <v>0</v>
      </c>
      <c r="O56" s="122"/>
      <c r="BA56" s="128">
        <f>SUM(BA44:BA46)</f>
        <v>0</v>
      </c>
      <c r="BB56" s="128">
        <f>SUM(BB44:BB46)</f>
        <v>0</v>
      </c>
      <c r="BC56" s="128">
        <f>SUM(BC44:BC46)</f>
        <v>0</v>
      </c>
      <c r="BD56" s="128">
        <f>SUM(BD44:BD46)</f>
        <v>0</v>
      </c>
      <c r="BE56" s="128">
        <f>SUM(BE44:BE46)</f>
        <v>0</v>
      </c>
    </row>
    <row r="57" spans="1:57" x14ac:dyDescent="0.2">
      <c r="E57" s="170"/>
    </row>
    <row r="58" spans="1:57" x14ac:dyDescent="0.2">
      <c r="E58" s="170"/>
    </row>
    <row r="59" spans="1:57" x14ac:dyDescent="0.2">
      <c r="E59" s="170"/>
    </row>
    <row r="60" spans="1:57" x14ac:dyDescent="0.2">
      <c r="E60" s="170"/>
    </row>
    <row r="61" spans="1:57" x14ac:dyDescent="0.2">
      <c r="E61" s="170"/>
    </row>
    <row r="62" spans="1:57" x14ac:dyDescent="0.2">
      <c r="E62" s="170"/>
    </row>
    <row r="63" spans="1:57" x14ac:dyDescent="0.2">
      <c r="E63" s="170"/>
    </row>
    <row r="64" spans="1:57" x14ac:dyDescent="0.2">
      <c r="E64" s="170"/>
    </row>
    <row r="65" spans="5:5" x14ac:dyDescent="0.2">
      <c r="E65" s="170"/>
    </row>
    <row r="66" spans="5:5" x14ac:dyDescent="0.2">
      <c r="E66" s="170"/>
    </row>
    <row r="67" spans="5:5" x14ac:dyDescent="0.2">
      <c r="E67" s="170"/>
    </row>
    <row r="68" spans="5:5" x14ac:dyDescent="0.2">
      <c r="E68" s="170"/>
    </row>
    <row r="69" spans="5:5" x14ac:dyDescent="0.2">
      <c r="E69" s="170"/>
    </row>
    <row r="70" spans="5:5" x14ac:dyDescent="0.2">
      <c r="E70" s="170"/>
    </row>
    <row r="71" spans="5:5" x14ac:dyDescent="0.2">
      <c r="E71" s="170"/>
    </row>
    <row r="72" spans="5:5" x14ac:dyDescent="0.2">
      <c r="E72" s="170"/>
    </row>
    <row r="73" spans="5:5" x14ac:dyDescent="0.2">
      <c r="E73" s="170"/>
    </row>
    <row r="74" spans="5:5" x14ac:dyDescent="0.2">
      <c r="E74" s="170"/>
    </row>
    <row r="75" spans="5:5" x14ac:dyDescent="0.2">
      <c r="E75" s="170"/>
    </row>
    <row r="76" spans="5:5" x14ac:dyDescent="0.2">
      <c r="E76" s="170"/>
    </row>
    <row r="77" spans="5:5" x14ac:dyDescent="0.2">
      <c r="E77" s="170"/>
    </row>
    <row r="78" spans="5:5" x14ac:dyDescent="0.2">
      <c r="E78" s="170"/>
    </row>
    <row r="79" spans="5:5" x14ac:dyDescent="0.2">
      <c r="E79" s="170"/>
    </row>
    <row r="80" spans="5:5" x14ac:dyDescent="0.2">
      <c r="E80" s="170"/>
    </row>
    <row r="81" spans="5:5" x14ac:dyDescent="0.2">
      <c r="E81" s="170"/>
    </row>
    <row r="82" spans="5:5" x14ac:dyDescent="0.2">
      <c r="E82" s="170"/>
    </row>
    <row r="83" spans="5:5" x14ac:dyDescent="0.2">
      <c r="E83" s="170"/>
    </row>
    <row r="84" spans="5:5" x14ac:dyDescent="0.2">
      <c r="E84" s="170"/>
    </row>
    <row r="85" spans="5:5" x14ac:dyDescent="0.2">
      <c r="E85" s="170"/>
    </row>
    <row r="86" spans="5:5" x14ac:dyDescent="0.2">
      <c r="E86" s="170"/>
    </row>
    <row r="87" spans="5:5" x14ac:dyDescent="0.2">
      <c r="E87" s="170"/>
    </row>
    <row r="88" spans="5:5" x14ac:dyDescent="0.2">
      <c r="E88" s="170"/>
    </row>
    <row r="89" spans="5:5" x14ac:dyDescent="0.2">
      <c r="E89" s="170"/>
    </row>
    <row r="90" spans="5:5" x14ac:dyDescent="0.2">
      <c r="E90" s="170"/>
    </row>
    <row r="91" spans="5:5" x14ac:dyDescent="0.2">
      <c r="E91" s="170"/>
    </row>
    <row r="92" spans="5:5" x14ac:dyDescent="0.2">
      <c r="E92" s="170"/>
    </row>
    <row r="93" spans="5:5" x14ac:dyDescent="0.2">
      <c r="E93" s="170"/>
    </row>
    <row r="94" spans="5:5" x14ac:dyDescent="0.2">
      <c r="E94" s="170"/>
    </row>
    <row r="95" spans="5:5" x14ac:dyDescent="0.2">
      <c r="E95" s="170"/>
    </row>
    <row r="96" spans="5:5" x14ac:dyDescent="0.2">
      <c r="E96" s="170"/>
    </row>
    <row r="97" spans="5:5" x14ac:dyDescent="0.2">
      <c r="E97" s="170"/>
    </row>
    <row r="98" spans="5:5" x14ac:dyDescent="0.2">
      <c r="E98" s="170"/>
    </row>
    <row r="99" spans="5:5" x14ac:dyDescent="0.2">
      <c r="E99" s="170"/>
    </row>
    <row r="100" spans="5:5" x14ac:dyDescent="0.2">
      <c r="E100" s="170"/>
    </row>
    <row r="101" spans="5:5" x14ac:dyDescent="0.2">
      <c r="E101" s="170"/>
    </row>
    <row r="102" spans="5:5" x14ac:dyDescent="0.2">
      <c r="E102" s="170"/>
    </row>
    <row r="103" spans="5:5" x14ac:dyDescent="0.2">
      <c r="E103" s="170"/>
    </row>
    <row r="104" spans="5:5" x14ac:dyDescent="0.2">
      <c r="E104" s="170"/>
    </row>
    <row r="105" spans="5:5" x14ac:dyDescent="0.2">
      <c r="E105" s="170"/>
    </row>
    <row r="106" spans="5:5" x14ac:dyDescent="0.2">
      <c r="E106" s="170"/>
    </row>
    <row r="107" spans="5:5" x14ac:dyDescent="0.2">
      <c r="E107" s="170"/>
    </row>
    <row r="108" spans="5:5" x14ac:dyDescent="0.2">
      <c r="E108" s="170"/>
    </row>
    <row r="109" spans="5:5" x14ac:dyDescent="0.2">
      <c r="E109" s="170"/>
    </row>
    <row r="110" spans="5:5" x14ac:dyDescent="0.2">
      <c r="E110" s="170"/>
    </row>
    <row r="111" spans="5:5" x14ac:dyDescent="0.2">
      <c r="E111" s="170"/>
    </row>
    <row r="112" spans="5:5" x14ac:dyDescent="0.2">
      <c r="E112" s="170"/>
    </row>
    <row r="113" spans="1:7" x14ac:dyDescent="0.2">
      <c r="E113" s="170"/>
    </row>
    <row r="114" spans="1:7" x14ac:dyDescent="0.2">
      <c r="E114" s="170"/>
    </row>
    <row r="115" spans="1:7" x14ac:dyDescent="0.2">
      <c r="A115" s="187"/>
      <c r="B115" s="129"/>
    </row>
    <row r="116" spans="1:7" x14ac:dyDescent="0.2">
      <c r="C116" s="130"/>
      <c r="D116" s="181"/>
      <c r="E116" s="182"/>
      <c r="F116" s="130"/>
      <c r="G116" s="131"/>
    </row>
    <row r="117" spans="1:7" x14ac:dyDescent="0.2">
      <c r="A117" s="187"/>
      <c r="B117" s="129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2013-11-17T13:55:15Z</cp:lastPrinted>
  <dcterms:created xsi:type="dcterms:W3CDTF">2013-02-27T21:27:42Z</dcterms:created>
  <dcterms:modified xsi:type="dcterms:W3CDTF">2023-10-18T12:17:36Z</dcterms:modified>
</cp:coreProperties>
</file>